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Ком. услуги" sheetId="5" r:id="rId1"/>
    <sheet name="общедомовые нужды" sheetId="6" r:id="rId2"/>
  </sheets>
  <calcPr calcId="124519"/>
</workbook>
</file>

<file path=xl/calcChain.xml><?xml version="1.0" encoding="utf-8"?>
<calcChain xmlns="http://schemas.openxmlformats.org/spreadsheetml/2006/main">
  <c r="J103" i="6"/>
  <c r="J102"/>
  <c r="J101"/>
  <c r="J100"/>
  <c r="J99"/>
  <c r="J98"/>
  <c r="J97"/>
  <c r="J96"/>
  <c r="H96"/>
  <c r="J95"/>
  <c r="J94"/>
  <c r="J93"/>
  <c r="J92"/>
  <c r="H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H68"/>
  <c r="J67"/>
  <c r="H67"/>
  <c r="J66"/>
  <c r="H66"/>
  <c r="J65"/>
  <c r="H65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22"/>
  <c r="H53"/>
  <c r="H49"/>
  <c r="H23"/>
  <c r="H24"/>
  <c r="H25"/>
  <c r="H22"/>
  <c r="H21" i="5"/>
  <c r="H20"/>
  <c r="H19"/>
  <c r="H17"/>
  <c r="H14"/>
  <c r="H11"/>
  <c r="H10"/>
  <c r="G14"/>
</calcChain>
</file>

<file path=xl/sharedStrings.xml><?xml version="1.0" encoding="utf-8"?>
<sst xmlns="http://schemas.openxmlformats.org/spreadsheetml/2006/main" count="176" uniqueCount="123">
  <si>
    <t>№ п/п</t>
  </si>
  <si>
    <t>Вид коммунальных услуг</t>
  </si>
  <si>
    <t>Ед.изм.</t>
  </si>
  <si>
    <t>Экономически обоснованный 100% тариф, руб.</t>
  </si>
  <si>
    <t>Размер платы для населения, с учетом предельного индекса роста, руб.</t>
  </si>
  <si>
    <t>Уровень, установленной платы для населения от ЭОТ,      в %</t>
  </si>
  <si>
    <t>1. Холодное водоснабжение</t>
  </si>
  <si>
    <t>1.1</t>
  </si>
  <si>
    <t>Жилые дома с внутренним водопроводом</t>
  </si>
  <si>
    <t>1.2</t>
  </si>
  <si>
    <t>2.Горячее водоснабжение</t>
  </si>
  <si>
    <t>2.1</t>
  </si>
  <si>
    <t>Жилые дома, имеющие систему горячего водоснабжения</t>
  </si>
  <si>
    <t>3. Водоотведение и очистка стоков</t>
  </si>
  <si>
    <t>3.1</t>
  </si>
  <si>
    <t>Водоотведение и очистка стоков</t>
  </si>
  <si>
    <t>4. Центральное отопление</t>
  </si>
  <si>
    <t>4.1</t>
  </si>
  <si>
    <t>Отопление общей площади жилых помещений от котельных МУП "Сибсервис"</t>
  </si>
  <si>
    <t>4.2</t>
  </si>
  <si>
    <t>Отопление общей площади жилых помеще-ний от котельной ООО "ТрансВудСервис"</t>
  </si>
  <si>
    <t>4.3</t>
  </si>
  <si>
    <t>Отопление летних кухонь, гаражей и бань</t>
  </si>
  <si>
    <t xml:space="preserve">1куб.м         </t>
  </si>
  <si>
    <t>1.</t>
  </si>
  <si>
    <t>Директор МУП "Сибсервис"</t>
  </si>
  <si>
    <t>М.Ф.Киреев</t>
  </si>
  <si>
    <t>Глава поселка  _______________</t>
  </si>
  <si>
    <t>Индекс роста платы,%</t>
  </si>
  <si>
    <t>Размер платы, установленный для населения за коммунальные услуги</t>
  </si>
  <si>
    <t>Согласовано</t>
  </si>
  <si>
    <t>пос. Нижняя Пойма</t>
  </si>
  <si>
    <t>Жилые дома с водопотреблением из уличных  водоразборных колонок</t>
  </si>
  <si>
    <t>1 Гкал                  1 кв.м. общ. пл.</t>
  </si>
  <si>
    <t>1куб.м                  с 1 чел. в мес.</t>
  </si>
  <si>
    <t>1куб.м                с 1 чел. в мес.</t>
  </si>
  <si>
    <t>3526,36                        96,27</t>
  </si>
  <si>
    <t>А.А.Черкай</t>
  </si>
  <si>
    <t>на 2015 год</t>
  </si>
  <si>
    <t>с 01.01.2015 г. по 30.06.2015 г.</t>
  </si>
  <si>
    <t>Размер платы для населения на 01 декабря 2014 г.</t>
  </si>
  <si>
    <t xml:space="preserve">57,10        85,65    </t>
  </si>
  <si>
    <t>26,36     39,53</t>
  </si>
  <si>
    <t>Холодное водоснабжение на общедомовые нужды</t>
  </si>
  <si>
    <t>с 1 кв.м мест общего пользования</t>
  </si>
  <si>
    <t>1.3</t>
  </si>
  <si>
    <t>2.2</t>
  </si>
  <si>
    <t>Горячее водоснабжение на общедомовые нужды</t>
  </si>
  <si>
    <t>2440,30                     66,62</t>
  </si>
  <si>
    <t>2440,30                           66,62</t>
  </si>
  <si>
    <t>2440,30                        66,62</t>
  </si>
  <si>
    <t>1980,88                    54,07</t>
  </si>
  <si>
    <t>1313,38                           35,86</t>
  </si>
  <si>
    <t>РАСЧЕТ</t>
  </si>
  <si>
    <t>платы за холодное и горячее водоснабжение на общедомовые нужды на 2015 год</t>
  </si>
  <si>
    <t>Нормативы потребления коммунальных услуг по холодному и горячему водоснабжению</t>
  </si>
  <si>
    <t>на общедомовые нужды в многоквартирных домах на территории Красноярского края,</t>
  </si>
  <si>
    <t>№ 370 - п (в ред. Постановления Правительства Красноярского края от 27.12.2013 г. №702-п)</t>
  </si>
  <si>
    <t xml:space="preserve">утвержденные Постановлением Правительства Красноярского края от 30 июля 2013 г. </t>
  </si>
  <si>
    <t>составляют:</t>
  </si>
  <si>
    <t>Норматив потребления коммунальной услуги(куб.м в месяц на 1 кв.м. общей площади помещений, входящих в состав общего имущества в многоквартирном доме)</t>
  </si>
  <si>
    <t>горячее водоснабжение</t>
  </si>
  <si>
    <t>холодное водоснабжение</t>
  </si>
  <si>
    <t>Адрес дома</t>
  </si>
  <si>
    <t>Кол-во квартир</t>
  </si>
  <si>
    <t>площади мест общего пользования</t>
  </si>
  <si>
    <t>площадь квартир, кв.м</t>
  </si>
  <si>
    <t>мкр. Звездный № 1</t>
  </si>
  <si>
    <t>мкр. Звездный № 2</t>
  </si>
  <si>
    <t>мкр. Звездный № 4</t>
  </si>
  <si>
    <t>мкр. Звездный № 5</t>
  </si>
  <si>
    <t>ул. Зеленая № 4</t>
  </si>
  <si>
    <t>ул. Красноярская № 13</t>
  </si>
  <si>
    <t>ул. Красноярская № 14</t>
  </si>
  <si>
    <t>ул. Красноярская № 15</t>
  </si>
  <si>
    <t>ул. Красноярская № 16</t>
  </si>
  <si>
    <t>ул. Красноярская № 18</t>
  </si>
  <si>
    <t>ул. Мира № 3</t>
  </si>
  <si>
    <t>ул. Мира № 5</t>
  </si>
  <si>
    <t>ул. Некрасова № 11</t>
  </si>
  <si>
    <t>ул. Некрасова № 13</t>
  </si>
  <si>
    <t>ул. Пушкинская № 2</t>
  </si>
  <si>
    <t>мкр. Спутник № 1</t>
  </si>
  <si>
    <t>мкр. Спутник № 2</t>
  </si>
  <si>
    <t>мкр. Спутник № 3</t>
  </si>
  <si>
    <t>мкр. Спутник № 4</t>
  </si>
  <si>
    <t>мкр. Спутник № 5</t>
  </si>
  <si>
    <t>мкр. Спутник № 6</t>
  </si>
  <si>
    <t>мкр. Спутник № 7</t>
  </si>
  <si>
    <t>мкр. Спутник № 8</t>
  </si>
  <si>
    <t>мкр. Спутник № 9</t>
  </si>
  <si>
    <t>мкр. Спутник № 10</t>
  </si>
  <si>
    <t>мкр. Спутник № 11</t>
  </si>
  <si>
    <t>мкр. Спутник № 12</t>
  </si>
  <si>
    <t>мкр. Спутник № 13</t>
  </si>
  <si>
    <t>мкр. Спутник № 14</t>
  </si>
  <si>
    <t>мкр. Спутник № 15</t>
  </si>
  <si>
    <t>мкр. Спутник № 16</t>
  </si>
  <si>
    <t>мкр. Спутник № 17</t>
  </si>
  <si>
    <t>ул. Толстого № 17</t>
  </si>
  <si>
    <t>ул. Чернышевского № 4</t>
  </si>
  <si>
    <t>ул. Шевченко № 17</t>
  </si>
  <si>
    <t>ул. Лаптева № 42</t>
  </si>
  <si>
    <t>ул. Лаптева № 44</t>
  </si>
  <si>
    <t>ул. Трансформаторная № 1</t>
  </si>
  <si>
    <t>Итого</t>
  </si>
  <si>
    <t>Размер платы за горячее водоснабжение на ОДН на 1 кв.м в мес. мест общего пользования</t>
  </si>
  <si>
    <t>Размер платы за холодное водоснабжение на ОДН на 1 кв.м в мес. мест общего пользования</t>
  </si>
  <si>
    <t>Размер платы за горячее водоснабжение на ОДН на 1 кв.м в мес. квартир(гр.5*гр.3:гр.4)</t>
  </si>
  <si>
    <t>Размер платы за холодное водоснабжение на ОДН на 1 кв.м в мес. квартир(гр.6*гр.3:гр.4)</t>
  </si>
  <si>
    <t>с 01.01.2015 г. по 30.06.2015</t>
  </si>
  <si>
    <t>с 01.07.2015 г. по 31.12.2015</t>
  </si>
  <si>
    <t>Гл.экономист</t>
  </si>
  <si>
    <t>В.В.Безверхова</t>
  </si>
  <si>
    <t>Утверждаю</t>
  </si>
  <si>
    <t>Директор</t>
  </si>
  <si>
    <t>Черкай А.А.</t>
  </si>
  <si>
    <t>"_______"    _____________  2014 г.</t>
  </si>
  <si>
    <t>26,36     35,32</t>
  </si>
  <si>
    <r>
      <rPr>
        <b/>
        <sz val="10"/>
        <color theme="1"/>
        <rFont val="Arial"/>
        <family val="2"/>
        <charset val="204"/>
      </rPr>
      <t>Примечание:</t>
    </r>
    <r>
      <rPr>
        <sz val="10"/>
        <color theme="1"/>
        <rFont val="Arial"/>
        <family val="2"/>
        <charset val="204"/>
      </rPr>
      <t xml:space="preserve"> 1. Т</t>
    </r>
    <r>
      <rPr>
        <b/>
        <u/>
        <sz val="10"/>
        <color theme="1"/>
        <rFont val="Arial"/>
        <family val="2"/>
        <charset val="204"/>
      </rPr>
      <t xml:space="preserve">арифы на коммунальные услуги </t>
    </r>
    <r>
      <rPr>
        <sz val="10"/>
        <color theme="1"/>
        <rFont val="Arial"/>
        <family val="2"/>
        <charset val="204"/>
      </rPr>
      <t xml:space="preserve"> установлены согласно Приказов Региональной энергетической комиссии Красноярского края № 223-п от 04.12.2014 г. и № 225-в от 17.11.2014 г.</t>
    </r>
  </si>
  <si>
    <t>1980,88                    81,12</t>
  </si>
  <si>
    <t>1313,38                           53,78</t>
  </si>
  <si>
    <t>2.  Расчет размера платы за коммунальную услугу по отоплению производится на период, равный продолжительности отопительного периода - с 15.09. по 15.05. (ПП РФ от 18.09.2014 г.)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</si>
</sst>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6" fillId="0" borderId="0" xfId="0" applyFont="1"/>
    <xf numFmtId="0" fontId="9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0" fillId="0" borderId="1" xfId="0" applyNumberFormat="1" applyBorder="1"/>
    <xf numFmtId="0" fontId="0" fillId="0" borderId="0" xfId="0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0" fillId="0" borderId="5" xfId="0" applyBorder="1"/>
    <xf numFmtId="0" fontId="7" fillId="0" borderId="0" xfId="0" applyFont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29"/>
  <sheetViews>
    <sheetView tabSelected="1" topLeftCell="A10" workbookViewId="0">
      <selection activeCell="A24" sqref="A24:H24"/>
    </sheetView>
  </sheetViews>
  <sheetFormatPr defaultRowHeight="15"/>
  <cols>
    <col min="1" max="1" width="5.42578125" customWidth="1"/>
    <col min="2" max="2" width="27.42578125" customWidth="1"/>
    <col min="7" max="7" width="12" customWidth="1"/>
    <col min="8" max="8" width="11.5703125" bestFit="1" customWidth="1"/>
  </cols>
  <sheetData>
    <row r="1" spans="1:8">
      <c r="B1" s="8" t="s">
        <v>30</v>
      </c>
      <c r="C1" s="8"/>
    </row>
    <row r="2" spans="1:8" ht="15.75">
      <c r="B2" s="9" t="s">
        <v>27</v>
      </c>
      <c r="C2" s="9" t="s">
        <v>26</v>
      </c>
      <c r="D2" s="9"/>
      <c r="E2" s="9"/>
      <c r="F2" s="9"/>
      <c r="G2" s="9"/>
      <c r="H2" s="9"/>
    </row>
    <row r="4" spans="1:8">
      <c r="A4" s="33" t="s">
        <v>29</v>
      </c>
      <c r="B4" s="33"/>
      <c r="C4" s="33"/>
      <c r="D4" s="33"/>
      <c r="E4" s="33"/>
      <c r="F4" s="33"/>
      <c r="G4" s="33"/>
      <c r="H4" s="33"/>
    </row>
    <row r="5" spans="1:8">
      <c r="A5" s="33" t="s">
        <v>38</v>
      </c>
      <c r="B5" s="33"/>
      <c r="C5" s="33"/>
      <c r="D5" s="33"/>
      <c r="E5" s="33"/>
      <c r="F5" s="33"/>
      <c r="G5" s="33"/>
      <c r="H5" s="33"/>
    </row>
    <row r="6" spans="1:8">
      <c r="A6" s="34" t="s">
        <v>31</v>
      </c>
      <c r="B6" s="34"/>
      <c r="C6" s="34"/>
      <c r="D6" s="34"/>
      <c r="E6" s="34"/>
      <c r="F6" s="34"/>
      <c r="G6" s="34"/>
      <c r="H6" s="34"/>
    </row>
    <row r="7" spans="1:8" ht="78.75">
      <c r="A7" s="2" t="s">
        <v>0</v>
      </c>
      <c r="B7" s="2" t="s">
        <v>1</v>
      </c>
      <c r="C7" s="2" t="s">
        <v>2</v>
      </c>
      <c r="D7" s="2" t="s">
        <v>3</v>
      </c>
      <c r="E7" s="2" t="s">
        <v>40</v>
      </c>
      <c r="F7" s="2" t="s">
        <v>4</v>
      </c>
      <c r="G7" s="2" t="s">
        <v>5</v>
      </c>
      <c r="H7" s="2" t="s">
        <v>28</v>
      </c>
    </row>
    <row r="8" spans="1:8" ht="15" customHeight="1">
      <c r="A8" s="35" t="s">
        <v>39</v>
      </c>
      <c r="B8" s="36"/>
      <c r="C8" s="36"/>
      <c r="D8" s="36"/>
      <c r="E8" s="36"/>
      <c r="F8" s="36"/>
      <c r="G8" s="36"/>
      <c r="H8" s="37"/>
    </row>
    <row r="9" spans="1:8">
      <c r="A9" s="30" t="s">
        <v>6</v>
      </c>
      <c r="B9" s="31"/>
      <c r="C9" s="31"/>
      <c r="D9" s="31"/>
      <c r="E9" s="31"/>
      <c r="F9" s="31"/>
      <c r="G9" s="32"/>
      <c r="H9" s="7"/>
    </row>
    <row r="10" spans="1:8" ht="29.25" customHeight="1">
      <c r="A10" s="4" t="s">
        <v>7</v>
      </c>
      <c r="B10" s="3" t="s">
        <v>8</v>
      </c>
      <c r="C10" s="2" t="s">
        <v>23</v>
      </c>
      <c r="D10" s="12">
        <v>57.1</v>
      </c>
      <c r="E10" s="12">
        <v>47.61</v>
      </c>
      <c r="F10" s="12">
        <v>47.61</v>
      </c>
      <c r="G10" s="11">
        <v>83.4</v>
      </c>
      <c r="H10" s="13">
        <f>F10/E10</f>
        <v>1</v>
      </c>
    </row>
    <row r="11" spans="1:8" ht="33.75" customHeight="1">
      <c r="A11" s="4" t="s">
        <v>9</v>
      </c>
      <c r="B11" s="3" t="s">
        <v>32</v>
      </c>
      <c r="C11" s="2" t="s">
        <v>34</v>
      </c>
      <c r="D11" s="12" t="s">
        <v>41</v>
      </c>
      <c r="E11" s="12" t="s">
        <v>42</v>
      </c>
      <c r="F11" s="12" t="s">
        <v>118</v>
      </c>
      <c r="G11" s="11">
        <v>46.2</v>
      </c>
      <c r="H11" s="13">
        <f>26.36/26.36</f>
        <v>1</v>
      </c>
    </row>
    <row r="12" spans="1:8" ht="55.5" customHeight="1">
      <c r="A12" s="4" t="s">
        <v>45</v>
      </c>
      <c r="B12" s="3" t="s">
        <v>43</v>
      </c>
      <c r="C12" s="2" t="s">
        <v>44</v>
      </c>
      <c r="D12" s="12">
        <v>1.82</v>
      </c>
      <c r="E12" s="12"/>
      <c r="F12" s="12">
        <v>1.82</v>
      </c>
      <c r="G12" s="14">
        <v>100</v>
      </c>
      <c r="H12" s="13"/>
    </row>
    <row r="13" spans="1:8">
      <c r="A13" s="27" t="s">
        <v>10</v>
      </c>
      <c r="B13" s="28"/>
      <c r="C13" s="28"/>
      <c r="D13" s="28"/>
      <c r="E13" s="28"/>
      <c r="F13" s="28"/>
      <c r="G13" s="29"/>
      <c r="H13" s="7"/>
    </row>
    <row r="14" spans="1:8" ht="38.25" customHeight="1">
      <c r="A14" s="4" t="s">
        <v>11</v>
      </c>
      <c r="B14" s="3" t="s">
        <v>12</v>
      </c>
      <c r="C14" s="2" t="s">
        <v>35</v>
      </c>
      <c r="D14" s="11">
        <v>181.26</v>
      </c>
      <c r="E14" s="11">
        <v>104.66</v>
      </c>
      <c r="F14" s="11">
        <v>104.66</v>
      </c>
      <c r="G14" s="11">
        <f>57.7</f>
        <v>57.7</v>
      </c>
      <c r="H14" s="13">
        <f>104.66/104.66</f>
        <v>1</v>
      </c>
    </row>
    <row r="15" spans="1:8" ht="57" customHeight="1">
      <c r="A15" s="4" t="s">
        <v>46</v>
      </c>
      <c r="B15" s="3" t="s">
        <v>47</v>
      </c>
      <c r="C15" s="2" t="s">
        <v>44</v>
      </c>
      <c r="D15" s="11">
        <v>5.78</v>
      </c>
      <c r="E15" s="11"/>
      <c r="F15" s="11">
        <v>5.78</v>
      </c>
      <c r="G15" s="14">
        <v>100</v>
      </c>
      <c r="H15" s="13"/>
    </row>
    <row r="16" spans="1:8">
      <c r="A16" s="27" t="s">
        <v>13</v>
      </c>
      <c r="B16" s="28"/>
      <c r="C16" s="28"/>
      <c r="D16" s="28"/>
      <c r="E16" s="28"/>
      <c r="F16" s="28"/>
      <c r="G16" s="29"/>
      <c r="H16" s="7"/>
    </row>
    <row r="17" spans="1:8" ht="25.5" customHeight="1">
      <c r="A17" s="4" t="s">
        <v>14</v>
      </c>
      <c r="B17" s="3" t="s">
        <v>15</v>
      </c>
      <c r="C17" s="2" t="s">
        <v>23</v>
      </c>
      <c r="D17" s="11">
        <v>48.07</v>
      </c>
      <c r="E17" s="12">
        <v>42.99</v>
      </c>
      <c r="F17" s="12">
        <v>42.99</v>
      </c>
      <c r="G17" s="11">
        <v>89.4</v>
      </c>
      <c r="H17" s="13">
        <f>F17/E17</f>
        <v>1</v>
      </c>
    </row>
    <row r="18" spans="1:8">
      <c r="A18" s="27" t="s">
        <v>16</v>
      </c>
      <c r="B18" s="28"/>
      <c r="C18" s="28"/>
      <c r="D18" s="28"/>
      <c r="E18" s="28"/>
      <c r="F18" s="28"/>
      <c r="G18" s="29"/>
      <c r="H18" s="7"/>
    </row>
    <row r="19" spans="1:8" ht="38.25" customHeight="1">
      <c r="A19" s="4" t="s">
        <v>17</v>
      </c>
      <c r="B19" s="3" t="s">
        <v>18</v>
      </c>
      <c r="C19" s="2" t="s">
        <v>33</v>
      </c>
      <c r="D19" s="12" t="s">
        <v>48</v>
      </c>
      <c r="E19" s="12" t="s">
        <v>51</v>
      </c>
      <c r="F19" s="12" t="s">
        <v>120</v>
      </c>
      <c r="G19" s="14">
        <v>77.599999999999994</v>
      </c>
      <c r="H19" s="13">
        <f>1980.88/1980.88</f>
        <v>1</v>
      </c>
    </row>
    <row r="20" spans="1:8" ht="36.75" customHeight="1">
      <c r="A20" s="4" t="s">
        <v>19</v>
      </c>
      <c r="B20" s="3" t="s">
        <v>20</v>
      </c>
      <c r="C20" s="2" t="s">
        <v>33</v>
      </c>
      <c r="D20" s="12" t="s">
        <v>49</v>
      </c>
      <c r="E20" s="12" t="s">
        <v>52</v>
      </c>
      <c r="F20" s="12" t="s">
        <v>121</v>
      </c>
      <c r="G20" s="14">
        <v>51.5</v>
      </c>
      <c r="H20" s="13">
        <f>1313.38/1313.38</f>
        <v>1</v>
      </c>
    </row>
    <row r="21" spans="1:8" ht="33" customHeight="1">
      <c r="A21" s="4" t="s">
        <v>21</v>
      </c>
      <c r="B21" s="2" t="s">
        <v>22</v>
      </c>
      <c r="C21" s="2" t="s">
        <v>33</v>
      </c>
      <c r="D21" s="15" t="s">
        <v>50</v>
      </c>
      <c r="E21" s="12" t="s">
        <v>36</v>
      </c>
      <c r="F21" s="12" t="s">
        <v>50</v>
      </c>
      <c r="G21" s="14">
        <v>100</v>
      </c>
      <c r="H21" s="13">
        <f>66.62/96.27</f>
        <v>0.69201204944427142</v>
      </c>
    </row>
    <row r="22" spans="1:8">
      <c r="A22" s="1"/>
      <c r="B22" s="1"/>
      <c r="C22" s="1"/>
      <c r="D22" s="1"/>
      <c r="E22" s="1"/>
      <c r="F22" s="1"/>
      <c r="G22" s="1"/>
    </row>
    <row r="23" spans="1:8" ht="31.5" customHeight="1">
      <c r="A23" s="26" t="s">
        <v>119</v>
      </c>
      <c r="B23" s="26"/>
      <c r="C23" s="26"/>
      <c r="D23" s="26"/>
      <c r="E23" s="26"/>
      <c r="F23" s="26"/>
      <c r="G23" s="26"/>
      <c r="H23" s="26"/>
    </row>
    <row r="24" spans="1:8" ht="33.75" customHeight="1">
      <c r="A24" s="54" t="s">
        <v>122</v>
      </c>
      <c r="B24" s="54"/>
      <c r="C24" s="54"/>
      <c r="D24" s="54"/>
      <c r="E24" s="54"/>
      <c r="F24" s="54"/>
      <c r="G24" s="54"/>
      <c r="H24" s="54"/>
    </row>
    <row r="25" spans="1:8">
      <c r="A25" s="10"/>
      <c r="B25" s="1"/>
      <c r="C25" s="1"/>
      <c r="D25" s="1"/>
      <c r="E25" s="1"/>
      <c r="F25" s="1"/>
      <c r="G25" s="1"/>
    </row>
    <row r="26" spans="1:8">
      <c r="A26" s="10"/>
      <c r="B26" s="1"/>
      <c r="C26" s="1"/>
      <c r="D26" s="1"/>
      <c r="E26" s="1"/>
      <c r="F26" s="1"/>
      <c r="G26" s="1"/>
    </row>
    <row r="27" spans="1:8">
      <c r="A27" s="10"/>
      <c r="B27" s="1"/>
      <c r="C27" s="1"/>
      <c r="D27" s="1"/>
      <c r="E27" s="1"/>
      <c r="F27" s="1"/>
      <c r="G27" s="1"/>
    </row>
    <row r="28" spans="1:8">
      <c r="A28" s="10"/>
      <c r="B28" s="1"/>
      <c r="C28" s="1"/>
      <c r="D28" s="1"/>
      <c r="E28" s="1"/>
      <c r="F28" s="1"/>
      <c r="G28" s="1"/>
    </row>
    <row r="29" spans="1:8">
      <c r="A29" s="1"/>
      <c r="B29" s="10" t="s">
        <v>25</v>
      </c>
      <c r="C29" s="10"/>
      <c r="D29" s="10"/>
      <c r="E29" s="10"/>
      <c r="F29" s="10" t="s">
        <v>37</v>
      </c>
      <c r="G29" s="10"/>
    </row>
  </sheetData>
  <mergeCells count="10">
    <mergeCell ref="A24:H24"/>
    <mergeCell ref="A13:G13"/>
    <mergeCell ref="A4:H4"/>
    <mergeCell ref="A5:H5"/>
    <mergeCell ref="A6:H6"/>
    <mergeCell ref="A9:G9"/>
    <mergeCell ref="A8:H8"/>
    <mergeCell ref="A23:H23"/>
    <mergeCell ref="A16:G16"/>
    <mergeCell ref="A18:G18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3:J105"/>
  <sheetViews>
    <sheetView topLeftCell="A6" workbookViewId="0">
      <selection activeCell="M55" sqref="M55"/>
    </sheetView>
  </sheetViews>
  <sheetFormatPr defaultRowHeight="15"/>
  <cols>
    <col min="1" max="1" width="21.5703125" customWidth="1"/>
    <col min="3" max="3" width="9" customWidth="1"/>
    <col min="4" max="4" width="10.28515625" customWidth="1"/>
    <col min="5" max="5" width="0.28515625" customWidth="1"/>
    <col min="6" max="7" width="10" customWidth="1"/>
    <col min="9" max="9" width="0.140625" customWidth="1"/>
    <col min="10" max="10" width="9.5703125" customWidth="1"/>
  </cols>
  <sheetData>
    <row r="3" spans="1:9">
      <c r="F3" t="s">
        <v>114</v>
      </c>
    </row>
    <row r="4" spans="1:9">
      <c r="F4" t="s">
        <v>115</v>
      </c>
      <c r="G4" s="25"/>
      <c r="H4" t="s">
        <v>116</v>
      </c>
    </row>
    <row r="5" spans="1:9">
      <c r="F5" t="s">
        <v>117</v>
      </c>
    </row>
    <row r="6" spans="1:9">
      <c r="A6" s="50" t="s">
        <v>53</v>
      </c>
      <c r="B6" s="50"/>
      <c r="C6" s="50"/>
      <c r="D6" s="50"/>
      <c r="E6" s="50"/>
      <c r="F6" s="50"/>
      <c r="G6" s="50"/>
      <c r="H6" s="50"/>
      <c r="I6" s="50"/>
    </row>
    <row r="7" spans="1:9">
      <c r="A7" s="50" t="s">
        <v>54</v>
      </c>
      <c r="B7" s="50"/>
      <c r="C7" s="50"/>
      <c r="D7" s="50"/>
      <c r="E7" s="50"/>
      <c r="F7" s="50"/>
      <c r="G7" s="50"/>
      <c r="H7" s="50"/>
      <c r="I7" s="50"/>
    </row>
    <row r="9" spans="1:9">
      <c r="A9" t="s">
        <v>55</v>
      </c>
    </row>
    <row r="10" spans="1:9">
      <c r="A10" t="s">
        <v>56</v>
      </c>
    </row>
    <row r="11" spans="1:9">
      <c r="A11" t="s">
        <v>58</v>
      </c>
    </row>
    <row r="12" spans="1:9">
      <c r="A12" t="s">
        <v>57</v>
      </c>
    </row>
    <row r="13" spans="1:9">
      <c r="A13" t="s">
        <v>59</v>
      </c>
    </row>
    <row r="15" spans="1:9" ht="44.25" customHeight="1">
      <c r="A15" s="5" t="s">
        <v>0</v>
      </c>
      <c r="B15" s="44" t="s">
        <v>60</v>
      </c>
      <c r="C15" s="45"/>
      <c r="D15" s="45"/>
      <c r="E15" s="45"/>
      <c r="F15" s="45"/>
      <c r="G15" s="45"/>
      <c r="H15" s="45"/>
      <c r="I15" s="46"/>
    </row>
    <row r="16" spans="1:9" ht="9.75" customHeight="1">
      <c r="A16" s="6">
        <v>1</v>
      </c>
      <c r="B16" s="51">
        <v>2</v>
      </c>
      <c r="C16" s="52"/>
      <c r="D16" s="52"/>
      <c r="E16" s="53"/>
      <c r="F16" s="51">
        <v>3</v>
      </c>
      <c r="G16" s="52"/>
      <c r="H16" s="52"/>
      <c r="I16" s="53"/>
    </row>
    <row r="17" spans="1:10">
      <c r="A17" s="5" t="s">
        <v>24</v>
      </c>
      <c r="B17" s="44" t="s">
        <v>61</v>
      </c>
      <c r="C17" s="45"/>
      <c r="D17" s="45"/>
      <c r="E17" s="46"/>
      <c r="F17" s="44" t="s">
        <v>62</v>
      </c>
      <c r="G17" s="45"/>
      <c r="H17" s="45"/>
      <c r="I17" s="46"/>
    </row>
    <row r="18" spans="1:10">
      <c r="A18" s="5"/>
      <c r="B18" s="47">
        <v>3.1899999999999998E-2</v>
      </c>
      <c r="C18" s="48"/>
      <c r="D18" s="48"/>
      <c r="E18" s="49"/>
      <c r="F18" s="47">
        <v>3.1899999999999998E-2</v>
      </c>
      <c r="G18" s="48"/>
      <c r="H18" s="48"/>
      <c r="I18" s="49"/>
    </row>
    <row r="19" spans="1:10">
      <c r="A19" s="8" t="s">
        <v>110</v>
      </c>
    </row>
    <row r="20" spans="1:10" ht="135" customHeight="1">
      <c r="A20" s="19" t="s">
        <v>63</v>
      </c>
      <c r="B20" s="19" t="s">
        <v>64</v>
      </c>
      <c r="C20" s="19" t="s">
        <v>65</v>
      </c>
      <c r="D20" s="19" t="s">
        <v>66</v>
      </c>
      <c r="E20" s="20"/>
      <c r="F20" s="19" t="s">
        <v>106</v>
      </c>
      <c r="G20" s="19" t="s">
        <v>107</v>
      </c>
      <c r="H20" s="40" t="s">
        <v>108</v>
      </c>
      <c r="I20" s="41"/>
      <c r="J20" s="19" t="s">
        <v>109</v>
      </c>
    </row>
    <row r="21" spans="1:10">
      <c r="A21" s="17">
        <v>1</v>
      </c>
      <c r="B21" s="17">
        <v>2</v>
      </c>
      <c r="C21" s="17">
        <v>3</v>
      </c>
      <c r="D21" s="17">
        <v>4</v>
      </c>
      <c r="E21" s="18"/>
      <c r="F21" s="17">
        <v>5</v>
      </c>
      <c r="G21" s="17">
        <v>6</v>
      </c>
      <c r="H21" s="42">
        <v>7</v>
      </c>
      <c r="I21" s="43"/>
      <c r="J21" s="17">
        <v>8</v>
      </c>
    </row>
    <row r="22" spans="1:10">
      <c r="A22" s="16" t="s">
        <v>67</v>
      </c>
      <c r="B22" s="16">
        <v>60</v>
      </c>
      <c r="C22" s="16">
        <v>379.5</v>
      </c>
      <c r="D22" s="16">
        <v>3179.9</v>
      </c>
      <c r="F22" s="16">
        <v>5.78</v>
      </c>
      <c r="G22" s="16">
        <v>1.82</v>
      </c>
      <c r="H22" s="38">
        <f>F22*C22/D22</f>
        <v>0.68980471083996353</v>
      </c>
      <c r="I22" s="39"/>
      <c r="J22" s="21">
        <f>G22*C22/D22</f>
        <v>0.21720494355168402</v>
      </c>
    </row>
    <row r="23" spans="1:10">
      <c r="A23" s="16" t="s">
        <v>68</v>
      </c>
      <c r="B23" s="16">
        <v>60</v>
      </c>
      <c r="C23" s="16">
        <v>379.5</v>
      </c>
      <c r="D23" s="16">
        <v>3167.5</v>
      </c>
      <c r="F23" s="16">
        <v>5.78</v>
      </c>
      <c r="G23" s="16">
        <v>1.82</v>
      </c>
      <c r="H23" s="38">
        <f t="shared" ref="H23:H25" si="0">F23*C23/D23</f>
        <v>0.69250513022888716</v>
      </c>
      <c r="I23" s="39"/>
      <c r="J23" s="21">
        <f t="shared" ref="J23:J60" si="1">G23*C23/D23</f>
        <v>0.21805524861878456</v>
      </c>
    </row>
    <row r="24" spans="1:10">
      <c r="A24" s="16" t="s">
        <v>69</v>
      </c>
      <c r="B24" s="16">
        <v>60</v>
      </c>
      <c r="C24" s="16">
        <v>579</v>
      </c>
      <c r="D24" s="16">
        <v>2802.4</v>
      </c>
      <c r="F24" s="16">
        <v>5.78</v>
      </c>
      <c r="G24" s="16">
        <v>1.82</v>
      </c>
      <c r="H24" s="38">
        <f t="shared" si="0"/>
        <v>1.1941978304310592</v>
      </c>
      <c r="I24" s="39"/>
      <c r="J24" s="21">
        <f t="shared" si="1"/>
        <v>0.37602769055095631</v>
      </c>
    </row>
    <row r="25" spans="1:10">
      <c r="A25" s="16" t="s">
        <v>70</v>
      </c>
      <c r="B25" s="16">
        <v>60</v>
      </c>
      <c r="C25" s="16">
        <v>579</v>
      </c>
      <c r="D25" s="16">
        <v>2826.55</v>
      </c>
      <c r="F25" s="16">
        <v>5.78</v>
      </c>
      <c r="G25" s="16">
        <v>1.82</v>
      </c>
      <c r="H25" s="38">
        <f t="shared" si="0"/>
        <v>1.1839946224195574</v>
      </c>
      <c r="I25" s="39"/>
      <c r="J25" s="21">
        <f t="shared" si="1"/>
        <v>0.37281491570996439</v>
      </c>
    </row>
    <row r="26" spans="1:10">
      <c r="A26" s="16" t="s">
        <v>71</v>
      </c>
      <c r="B26" s="16">
        <v>16</v>
      </c>
      <c r="C26" s="16">
        <v>55.6</v>
      </c>
      <c r="D26" s="16">
        <v>708.5</v>
      </c>
      <c r="F26" s="16">
        <v>0</v>
      </c>
      <c r="G26" s="16">
        <v>1.82</v>
      </c>
      <c r="H26" s="38">
        <v>0</v>
      </c>
      <c r="I26" s="39"/>
      <c r="J26" s="21">
        <f t="shared" si="1"/>
        <v>0.14282568807339452</v>
      </c>
    </row>
    <row r="27" spans="1:10">
      <c r="A27" s="16" t="s">
        <v>72</v>
      </c>
      <c r="B27" s="16">
        <v>16</v>
      </c>
      <c r="C27" s="16">
        <v>58</v>
      </c>
      <c r="D27" s="16">
        <v>723.6</v>
      </c>
      <c r="F27" s="16">
        <v>0</v>
      </c>
      <c r="G27" s="16">
        <v>1.82</v>
      </c>
      <c r="H27" s="38">
        <v>0</v>
      </c>
      <c r="I27" s="39"/>
      <c r="J27" s="21">
        <f t="shared" si="1"/>
        <v>0.1458817025981205</v>
      </c>
    </row>
    <row r="28" spans="1:10">
      <c r="A28" s="16" t="s">
        <v>73</v>
      </c>
      <c r="B28" s="16">
        <v>16</v>
      </c>
      <c r="C28" s="16">
        <v>78.400000000000006</v>
      </c>
      <c r="D28" s="16">
        <v>599</v>
      </c>
      <c r="F28" s="16">
        <v>0</v>
      </c>
      <c r="G28" s="16">
        <v>1.82</v>
      </c>
      <c r="H28" s="38">
        <v>0</v>
      </c>
      <c r="I28" s="39"/>
      <c r="J28" s="21">
        <f t="shared" si="1"/>
        <v>0.2382103505843072</v>
      </c>
    </row>
    <row r="29" spans="1:10">
      <c r="A29" s="16" t="s">
        <v>74</v>
      </c>
      <c r="B29" s="16">
        <v>16</v>
      </c>
      <c r="C29" s="16">
        <v>51.6</v>
      </c>
      <c r="D29" s="16">
        <v>725.1</v>
      </c>
      <c r="F29" s="16">
        <v>0</v>
      </c>
      <c r="G29" s="16">
        <v>1.82</v>
      </c>
      <c r="H29" s="38">
        <v>0</v>
      </c>
      <c r="I29" s="39"/>
      <c r="J29" s="21">
        <f t="shared" si="1"/>
        <v>0.12951592883740173</v>
      </c>
    </row>
    <row r="30" spans="1:10">
      <c r="A30" s="16" t="s">
        <v>75</v>
      </c>
      <c r="B30" s="16">
        <v>16</v>
      </c>
      <c r="C30" s="16">
        <v>69.599999999999994</v>
      </c>
      <c r="D30" s="16">
        <v>593.20000000000005</v>
      </c>
      <c r="F30" s="16">
        <v>0</v>
      </c>
      <c r="G30" s="16">
        <v>1.82</v>
      </c>
      <c r="H30" s="38">
        <v>0</v>
      </c>
      <c r="I30" s="39"/>
      <c r="J30" s="21">
        <f t="shared" si="1"/>
        <v>0.21354012137559</v>
      </c>
    </row>
    <row r="31" spans="1:10">
      <c r="A31" s="16" t="s">
        <v>76</v>
      </c>
      <c r="B31" s="16">
        <v>18</v>
      </c>
      <c r="C31" s="16">
        <v>61.8</v>
      </c>
      <c r="D31" s="16">
        <v>903.4</v>
      </c>
      <c r="F31" s="16">
        <v>0</v>
      </c>
      <c r="G31" s="16">
        <v>1.82</v>
      </c>
      <c r="H31" s="38">
        <v>0</v>
      </c>
      <c r="I31" s="39"/>
      <c r="J31" s="21">
        <f t="shared" si="1"/>
        <v>0.12450298870932035</v>
      </c>
    </row>
    <row r="32" spans="1:10">
      <c r="A32" s="16" t="s">
        <v>77</v>
      </c>
      <c r="B32" s="16">
        <v>8</v>
      </c>
      <c r="C32" s="16">
        <v>26</v>
      </c>
      <c r="D32" s="16">
        <v>329.5</v>
      </c>
      <c r="F32" s="16">
        <v>0</v>
      </c>
      <c r="G32" s="16">
        <v>1.82</v>
      </c>
      <c r="H32" s="38">
        <v>0</v>
      </c>
      <c r="I32" s="39"/>
      <c r="J32" s="21">
        <f t="shared" si="1"/>
        <v>0.14361153262518969</v>
      </c>
    </row>
    <row r="33" spans="1:10">
      <c r="A33" s="16" t="s">
        <v>78</v>
      </c>
      <c r="B33" s="16">
        <v>8</v>
      </c>
      <c r="C33" s="16">
        <v>26</v>
      </c>
      <c r="D33" s="16">
        <v>332.1</v>
      </c>
      <c r="F33" s="16">
        <v>0</v>
      </c>
      <c r="G33" s="16">
        <v>1.82</v>
      </c>
      <c r="H33" s="38">
        <v>0</v>
      </c>
      <c r="I33" s="39"/>
      <c r="J33" s="21">
        <f t="shared" si="1"/>
        <v>0.14248720264980427</v>
      </c>
    </row>
    <row r="34" spans="1:10">
      <c r="A34" s="16" t="s">
        <v>79</v>
      </c>
      <c r="B34" s="16">
        <v>12</v>
      </c>
      <c r="C34" s="16">
        <v>65.400000000000006</v>
      </c>
      <c r="D34" s="16">
        <v>472</v>
      </c>
      <c r="F34" s="16">
        <v>0</v>
      </c>
      <c r="G34" s="16">
        <v>1.82</v>
      </c>
      <c r="H34" s="38">
        <v>0</v>
      </c>
      <c r="I34" s="39"/>
      <c r="J34" s="21">
        <f t="shared" si="1"/>
        <v>0.25217796610169496</v>
      </c>
    </row>
    <row r="35" spans="1:10">
      <c r="A35" s="16" t="s">
        <v>80</v>
      </c>
      <c r="B35" s="16">
        <v>12</v>
      </c>
      <c r="C35" s="16">
        <v>65.400000000000006</v>
      </c>
      <c r="D35" s="16">
        <v>478.4</v>
      </c>
      <c r="F35" s="16">
        <v>0</v>
      </c>
      <c r="G35" s="16">
        <v>1.82</v>
      </c>
      <c r="H35" s="38">
        <v>0</v>
      </c>
      <c r="I35" s="39"/>
      <c r="J35" s="21">
        <f t="shared" si="1"/>
        <v>0.24880434782608701</v>
      </c>
    </row>
    <row r="36" spans="1:10">
      <c r="A36" s="16" t="s">
        <v>81</v>
      </c>
      <c r="B36" s="16">
        <v>16</v>
      </c>
      <c r="C36" s="16">
        <v>65.400000000000006</v>
      </c>
      <c r="D36" s="16">
        <v>447.5</v>
      </c>
      <c r="F36" s="16">
        <v>0</v>
      </c>
      <c r="G36" s="16">
        <v>1.82</v>
      </c>
      <c r="H36" s="38">
        <v>0</v>
      </c>
      <c r="I36" s="39"/>
      <c r="J36" s="21">
        <f t="shared" si="1"/>
        <v>0.26598435754189947</v>
      </c>
    </row>
    <row r="37" spans="1:10">
      <c r="A37" s="16" t="s">
        <v>82</v>
      </c>
      <c r="B37" s="16">
        <v>22</v>
      </c>
      <c r="C37" s="16">
        <v>76.900000000000006</v>
      </c>
      <c r="D37" s="16">
        <v>874.5</v>
      </c>
      <c r="F37" s="16">
        <v>0</v>
      </c>
      <c r="G37" s="16">
        <v>1.82</v>
      </c>
      <c r="H37" s="38">
        <v>0</v>
      </c>
      <c r="I37" s="39"/>
      <c r="J37" s="21">
        <f t="shared" si="1"/>
        <v>0.16004345340194401</v>
      </c>
    </row>
    <row r="38" spans="1:10">
      <c r="A38" s="16" t="s">
        <v>83</v>
      </c>
      <c r="B38" s="16">
        <v>22</v>
      </c>
      <c r="C38" s="16">
        <v>95.3</v>
      </c>
      <c r="D38" s="16">
        <v>886</v>
      </c>
      <c r="F38" s="16">
        <v>0</v>
      </c>
      <c r="G38" s="16">
        <v>1.82</v>
      </c>
      <c r="H38" s="38">
        <v>0</v>
      </c>
      <c r="I38" s="39"/>
      <c r="J38" s="21">
        <f t="shared" si="1"/>
        <v>0.19576297968397291</v>
      </c>
    </row>
    <row r="39" spans="1:10">
      <c r="A39" s="16" t="s">
        <v>84</v>
      </c>
      <c r="B39" s="16">
        <v>22</v>
      </c>
      <c r="C39" s="16">
        <v>95.3</v>
      </c>
      <c r="D39" s="16">
        <v>891.8</v>
      </c>
      <c r="F39" s="16">
        <v>0</v>
      </c>
      <c r="G39" s="16">
        <v>1.82</v>
      </c>
      <c r="H39" s="38">
        <v>0</v>
      </c>
      <c r="I39" s="39"/>
      <c r="J39" s="21">
        <f t="shared" si="1"/>
        <v>0.19448979591836735</v>
      </c>
    </row>
    <row r="40" spans="1:10">
      <c r="A40" s="16" t="s">
        <v>85</v>
      </c>
      <c r="B40" s="16">
        <v>22</v>
      </c>
      <c r="C40" s="16">
        <v>92.7</v>
      </c>
      <c r="D40" s="16">
        <v>887.3</v>
      </c>
      <c r="F40" s="16">
        <v>0</v>
      </c>
      <c r="G40" s="16">
        <v>1.82</v>
      </c>
      <c r="H40" s="38">
        <v>0</v>
      </c>
      <c r="I40" s="39"/>
      <c r="J40" s="21">
        <f t="shared" si="1"/>
        <v>0.19014313084638793</v>
      </c>
    </row>
    <row r="41" spans="1:10">
      <c r="A41" s="16" t="s">
        <v>86</v>
      </c>
      <c r="B41" s="16">
        <v>22</v>
      </c>
      <c r="C41" s="16">
        <v>95.3</v>
      </c>
      <c r="D41" s="16">
        <v>900.8</v>
      </c>
      <c r="F41" s="16">
        <v>0</v>
      </c>
      <c r="G41" s="16">
        <v>1.82</v>
      </c>
      <c r="H41" s="38">
        <v>0</v>
      </c>
      <c r="I41" s="39"/>
      <c r="J41" s="21">
        <f t="shared" si="1"/>
        <v>0.19254662522202487</v>
      </c>
    </row>
    <row r="42" spans="1:10">
      <c r="A42" s="16" t="s">
        <v>87</v>
      </c>
      <c r="B42" s="16">
        <v>22</v>
      </c>
      <c r="C42" s="16">
        <v>95.3</v>
      </c>
      <c r="D42" s="16">
        <v>887.9</v>
      </c>
      <c r="F42" s="16">
        <v>0</v>
      </c>
      <c r="G42" s="16">
        <v>1.82</v>
      </c>
      <c r="H42" s="38">
        <v>0</v>
      </c>
      <c r="I42" s="39"/>
      <c r="J42" s="21">
        <f t="shared" si="1"/>
        <v>0.19534407027818448</v>
      </c>
    </row>
    <row r="43" spans="1:10">
      <c r="A43" s="16" t="s">
        <v>88</v>
      </c>
      <c r="B43" s="16">
        <v>22</v>
      </c>
      <c r="C43" s="16">
        <v>95.3</v>
      </c>
      <c r="D43" s="16">
        <v>885.7</v>
      </c>
      <c r="F43" s="16">
        <v>0</v>
      </c>
      <c r="G43" s="16">
        <v>1.82</v>
      </c>
      <c r="H43" s="38">
        <v>0</v>
      </c>
      <c r="I43" s="39"/>
      <c r="J43" s="21">
        <f t="shared" si="1"/>
        <v>0.19582928756915433</v>
      </c>
    </row>
    <row r="44" spans="1:10">
      <c r="A44" s="16" t="s">
        <v>89</v>
      </c>
      <c r="B44" s="16">
        <v>22</v>
      </c>
      <c r="C44" s="16">
        <v>95.3</v>
      </c>
      <c r="D44" s="16">
        <v>898.3</v>
      </c>
      <c r="F44" s="16">
        <v>0</v>
      </c>
      <c r="G44" s="16">
        <v>1.82</v>
      </c>
      <c r="H44" s="38">
        <v>0</v>
      </c>
      <c r="I44" s="39"/>
      <c r="J44" s="21">
        <f t="shared" si="1"/>
        <v>0.19308248914616499</v>
      </c>
    </row>
    <row r="45" spans="1:10">
      <c r="A45" s="16" t="s">
        <v>90</v>
      </c>
      <c r="B45" s="16">
        <v>22</v>
      </c>
      <c r="C45" s="16">
        <v>64.599999999999994</v>
      </c>
      <c r="D45" s="16">
        <v>885.8</v>
      </c>
      <c r="F45" s="16">
        <v>0</v>
      </c>
      <c r="G45" s="16">
        <v>1.82</v>
      </c>
      <c r="H45" s="38">
        <v>0</v>
      </c>
      <c r="I45" s="39"/>
      <c r="J45" s="21">
        <f t="shared" si="1"/>
        <v>0.13272973583201625</v>
      </c>
    </row>
    <row r="46" spans="1:10">
      <c r="A46" s="16" t="s">
        <v>91</v>
      </c>
      <c r="B46" s="16">
        <v>22</v>
      </c>
      <c r="C46" s="16">
        <v>94.6</v>
      </c>
      <c r="D46" s="16">
        <v>894.2</v>
      </c>
      <c r="F46" s="16">
        <v>0</v>
      </c>
      <c r="G46" s="16">
        <v>1.82</v>
      </c>
      <c r="H46" s="38">
        <v>0</v>
      </c>
      <c r="I46" s="39"/>
      <c r="J46" s="21">
        <f t="shared" si="1"/>
        <v>0.19254305524491164</v>
      </c>
    </row>
    <row r="47" spans="1:10">
      <c r="A47" s="16" t="s">
        <v>92</v>
      </c>
      <c r="B47" s="16">
        <v>27</v>
      </c>
      <c r="C47" s="16">
        <v>144.9</v>
      </c>
      <c r="D47" s="16">
        <v>1502.9</v>
      </c>
      <c r="F47" s="16">
        <v>0</v>
      </c>
      <c r="G47" s="16">
        <v>1.82</v>
      </c>
      <c r="H47" s="38">
        <v>0</v>
      </c>
      <c r="I47" s="39"/>
      <c r="J47" s="21">
        <f t="shared" si="1"/>
        <v>0.17547275267815557</v>
      </c>
    </row>
    <row r="48" spans="1:10">
      <c r="A48" s="16" t="s">
        <v>93</v>
      </c>
      <c r="B48" s="16">
        <v>18</v>
      </c>
      <c r="C48" s="16">
        <v>67.8</v>
      </c>
      <c r="D48" s="16">
        <v>912.2</v>
      </c>
      <c r="F48" s="16">
        <v>0</v>
      </c>
      <c r="G48" s="16">
        <v>1.82</v>
      </c>
      <c r="H48" s="38">
        <v>0</v>
      </c>
      <c r="I48" s="39"/>
      <c r="J48" s="21">
        <f t="shared" si="1"/>
        <v>0.13527296645472484</v>
      </c>
    </row>
    <row r="49" spans="1:10">
      <c r="A49" s="16" t="s">
        <v>94</v>
      </c>
      <c r="B49" s="16">
        <v>27</v>
      </c>
      <c r="C49" s="16">
        <v>144.9</v>
      </c>
      <c r="D49" s="16">
        <v>933.9</v>
      </c>
      <c r="F49" s="16">
        <v>5.78</v>
      </c>
      <c r="G49" s="16">
        <v>1.82</v>
      </c>
      <c r="H49" s="38">
        <f>F49*C49/D49</f>
        <v>0.8968005139736589</v>
      </c>
      <c r="I49" s="39"/>
      <c r="J49" s="21">
        <f t="shared" si="1"/>
        <v>0.28238355284291683</v>
      </c>
    </row>
    <row r="50" spans="1:10">
      <c r="A50" s="16" t="s">
        <v>95</v>
      </c>
      <c r="B50" s="16">
        <v>18</v>
      </c>
      <c r="C50" s="16">
        <v>67.8</v>
      </c>
      <c r="D50" s="16">
        <v>1546.4</v>
      </c>
      <c r="F50" s="16">
        <v>0</v>
      </c>
      <c r="G50" s="16">
        <v>1.82</v>
      </c>
      <c r="H50" s="38">
        <v>0</v>
      </c>
      <c r="I50" s="39"/>
      <c r="J50" s="21">
        <f t="shared" si="1"/>
        <v>7.9795654423176404E-2</v>
      </c>
    </row>
    <row r="51" spans="1:10">
      <c r="A51" s="16" t="s">
        <v>96</v>
      </c>
      <c r="B51" s="16">
        <v>27</v>
      </c>
      <c r="C51" s="16">
        <v>173.7</v>
      </c>
      <c r="D51" s="16">
        <v>1313.4</v>
      </c>
      <c r="F51" s="16">
        <v>0</v>
      </c>
      <c r="G51" s="16">
        <v>1.82</v>
      </c>
      <c r="H51" s="38">
        <v>0</v>
      </c>
      <c r="I51" s="39"/>
      <c r="J51" s="21">
        <f t="shared" si="1"/>
        <v>0.2406989492919141</v>
      </c>
    </row>
    <row r="52" spans="1:10">
      <c r="A52" s="16" t="s">
        <v>97</v>
      </c>
      <c r="B52" s="16">
        <v>27</v>
      </c>
      <c r="C52" s="16">
        <v>173.7</v>
      </c>
      <c r="D52" s="16">
        <v>1491.5</v>
      </c>
      <c r="F52" s="16">
        <v>0</v>
      </c>
      <c r="G52" s="16">
        <v>1.82</v>
      </c>
      <c r="H52" s="38">
        <v>0</v>
      </c>
      <c r="I52" s="39"/>
      <c r="J52" s="21">
        <f t="shared" si="1"/>
        <v>0.2119570901776735</v>
      </c>
    </row>
    <row r="53" spans="1:10">
      <c r="A53" s="16" t="s">
        <v>98</v>
      </c>
      <c r="B53" s="16">
        <v>27</v>
      </c>
      <c r="C53" s="16">
        <v>144.9</v>
      </c>
      <c r="D53" s="16">
        <v>1516</v>
      </c>
      <c r="F53" s="16">
        <v>5.78</v>
      </c>
      <c r="G53" s="16">
        <v>1.82</v>
      </c>
      <c r="H53" s="38">
        <f>F53*C53/D53</f>
        <v>0.5524551451187335</v>
      </c>
      <c r="I53" s="39"/>
      <c r="J53" s="21">
        <f t="shared" si="1"/>
        <v>0.17395646437994725</v>
      </c>
    </row>
    <row r="54" spans="1:10">
      <c r="A54" s="16" t="s">
        <v>99</v>
      </c>
      <c r="B54" s="16">
        <v>30</v>
      </c>
      <c r="C54" s="16">
        <v>454.3</v>
      </c>
      <c r="D54" s="16">
        <v>1444</v>
      </c>
      <c r="F54" s="16">
        <v>0</v>
      </c>
      <c r="G54" s="16">
        <v>1.82</v>
      </c>
      <c r="H54" s="38">
        <v>0</v>
      </c>
      <c r="I54" s="39"/>
      <c r="J54" s="21">
        <f t="shared" si="1"/>
        <v>0.5725941828254848</v>
      </c>
    </row>
    <row r="55" spans="1:10">
      <c r="A55" s="16" t="s">
        <v>100</v>
      </c>
      <c r="B55" s="16">
        <v>12</v>
      </c>
      <c r="C55" s="16">
        <v>65.400000000000006</v>
      </c>
      <c r="D55" s="16">
        <v>468</v>
      </c>
      <c r="F55" s="16">
        <v>0</v>
      </c>
      <c r="G55" s="16">
        <v>1.82</v>
      </c>
      <c r="H55" s="38">
        <v>0</v>
      </c>
      <c r="I55" s="39"/>
      <c r="J55" s="21">
        <f t="shared" si="1"/>
        <v>0.25433333333333336</v>
      </c>
    </row>
    <row r="56" spans="1:10">
      <c r="A56" s="16" t="s">
        <v>101</v>
      </c>
      <c r="B56" s="16">
        <v>18</v>
      </c>
      <c r="C56" s="16">
        <v>66</v>
      </c>
      <c r="D56" s="16">
        <v>472</v>
      </c>
      <c r="F56" s="16">
        <v>0</v>
      </c>
      <c r="G56" s="16">
        <v>1.82</v>
      </c>
      <c r="H56" s="38">
        <v>0</v>
      </c>
      <c r="I56" s="39"/>
      <c r="J56" s="21">
        <f t="shared" si="1"/>
        <v>0.25449152542372883</v>
      </c>
    </row>
    <row r="57" spans="1:10">
      <c r="A57" s="16" t="s">
        <v>102</v>
      </c>
      <c r="B57" s="16">
        <v>18</v>
      </c>
      <c r="C57" s="16">
        <v>65.400000000000006</v>
      </c>
      <c r="D57" s="16">
        <v>789.6</v>
      </c>
      <c r="F57" s="16">
        <v>0</v>
      </c>
      <c r="G57" s="16">
        <v>1.82</v>
      </c>
      <c r="H57" s="38">
        <v>0</v>
      </c>
      <c r="I57" s="39"/>
      <c r="J57" s="21">
        <f t="shared" si="1"/>
        <v>0.15074468085106385</v>
      </c>
    </row>
    <row r="58" spans="1:10">
      <c r="A58" s="16" t="s">
        <v>103</v>
      </c>
      <c r="B58" s="16">
        <v>12</v>
      </c>
      <c r="C58" s="16">
        <v>65.400000000000006</v>
      </c>
      <c r="D58" s="16">
        <v>475.2</v>
      </c>
      <c r="F58" s="16">
        <v>0</v>
      </c>
      <c r="G58" s="16">
        <v>1.82</v>
      </c>
      <c r="H58" s="38">
        <v>0</v>
      </c>
      <c r="I58" s="39"/>
      <c r="J58" s="21">
        <f t="shared" si="1"/>
        <v>0.25047979797979802</v>
      </c>
    </row>
    <row r="59" spans="1:10">
      <c r="A59" s="16" t="s">
        <v>104</v>
      </c>
      <c r="B59" s="16">
        <v>12</v>
      </c>
      <c r="C59" s="16">
        <v>140.1</v>
      </c>
      <c r="D59" s="16">
        <v>510.7</v>
      </c>
      <c r="F59" s="16">
        <v>0</v>
      </c>
      <c r="G59" s="16">
        <v>1.82</v>
      </c>
      <c r="H59" s="38">
        <v>0</v>
      </c>
      <c r="I59" s="39"/>
      <c r="J59" s="21">
        <f t="shared" si="1"/>
        <v>0.49927942040336792</v>
      </c>
    </row>
    <row r="60" spans="1:10">
      <c r="A60" s="16" t="s">
        <v>105</v>
      </c>
      <c r="B60" s="16">
        <v>887</v>
      </c>
      <c r="C60" s="16">
        <v>5215.1000000000004</v>
      </c>
      <c r="D60" s="16">
        <v>40556.75</v>
      </c>
      <c r="F60" s="16">
        <v>0</v>
      </c>
      <c r="G60" s="16">
        <v>1.82</v>
      </c>
      <c r="H60" s="38">
        <v>0</v>
      </c>
      <c r="I60" s="39"/>
      <c r="J60" s="21">
        <f t="shared" si="1"/>
        <v>0.23402964981168367</v>
      </c>
    </row>
    <row r="61" spans="1:10">
      <c r="A61" s="22"/>
      <c r="B61" s="22"/>
      <c r="C61" s="22"/>
      <c r="D61" s="22"/>
      <c r="F61" s="22"/>
      <c r="G61" s="22"/>
      <c r="H61" s="23"/>
      <c r="I61" s="23"/>
      <c r="J61" s="24"/>
    </row>
    <row r="62" spans="1:10">
      <c r="A62" s="8" t="s">
        <v>111</v>
      </c>
    </row>
    <row r="63" spans="1:10" ht="140.25">
      <c r="A63" s="19" t="s">
        <v>63</v>
      </c>
      <c r="B63" s="19" t="s">
        <v>64</v>
      </c>
      <c r="C63" s="19" t="s">
        <v>65</v>
      </c>
      <c r="D63" s="19" t="s">
        <v>66</v>
      </c>
      <c r="E63" s="20"/>
      <c r="F63" s="19" t="s">
        <v>106</v>
      </c>
      <c r="G63" s="19" t="s">
        <v>107</v>
      </c>
      <c r="H63" s="40" t="s">
        <v>108</v>
      </c>
      <c r="I63" s="41"/>
      <c r="J63" s="19" t="s">
        <v>109</v>
      </c>
    </row>
    <row r="64" spans="1:10">
      <c r="A64" s="17">
        <v>1</v>
      </c>
      <c r="B64" s="17">
        <v>2</v>
      </c>
      <c r="C64" s="17">
        <v>3</v>
      </c>
      <c r="D64" s="17">
        <v>4</v>
      </c>
      <c r="E64" s="18"/>
      <c r="F64" s="17">
        <v>5</v>
      </c>
      <c r="G64" s="17">
        <v>6</v>
      </c>
      <c r="H64" s="42">
        <v>7</v>
      </c>
      <c r="I64" s="43"/>
      <c r="J64" s="17">
        <v>8</v>
      </c>
    </row>
    <row r="65" spans="1:10">
      <c r="A65" s="16" t="s">
        <v>67</v>
      </c>
      <c r="B65" s="16">
        <v>60</v>
      </c>
      <c r="C65" s="16">
        <v>379.5</v>
      </c>
      <c r="D65" s="16">
        <v>3179.9</v>
      </c>
      <c r="F65" s="16">
        <v>6.29</v>
      </c>
      <c r="G65" s="16">
        <v>2.0099999999999998</v>
      </c>
      <c r="H65" s="38">
        <f>F65*C65/D65</f>
        <v>0.75066983238466611</v>
      </c>
      <c r="I65" s="39"/>
      <c r="J65" s="21">
        <f>G65*C65/D65</f>
        <v>0.2398801849114752</v>
      </c>
    </row>
    <row r="66" spans="1:10">
      <c r="A66" s="16" t="s">
        <v>68</v>
      </c>
      <c r="B66" s="16">
        <v>60</v>
      </c>
      <c r="C66" s="16">
        <v>379.5</v>
      </c>
      <c r="D66" s="16">
        <v>3167.5</v>
      </c>
      <c r="F66" s="16">
        <v>6.29</v>
      </c>
      <c r="G66" s="16">
        <v>2.0099999999999998</v>
      </c>
      <c r="H66" s="38">
        <f t="shared" ref="H66:H68" si="2">F66*C66/D66</f>
        <v>0.75360852407261247</v>
      </c>
      <c r="I66" s="39"/>
      <c r="J66" s="21">
        <f t="shared" ref="J66:J103" si="3">G66*C66/D66</f>
        <v>0.24081925808997631</v>
      </c>
    </row>
    <row r="67" spans="1:10">
      <c r="A67" s="16" t="s">
        <v>69</v>
      </c>
      <c r="B67" s="16">
        <v>60</v>
      </c>
      <c r="C67" s="16">
        <v>579</v>
      </c>
      <c r="D67" s="16">
        <v>2802.4</v>
      </c>
      <c r="F67" s="16">
        <v>6.29</v>
      </c>
      <c r="G67" s="16">
        <v>2.0099999999999998</v>
      </c>
      <c r="H67" s="38">
        <f t="shared" si="2"/>
        <v>1.2995682272337996</v>
      </c>
      <c r="I67" s="39"/>
      <c r="J67" s="21">
        <f t="shared" si="3"/>
        <v>0.4152833285755067</v>
      </c>
    </row>
    <row r="68" spans="1:10">
      <c r="A68" s="16" t="s">
        <v>70</v>
      </c>
      <c r="B68" s="16">
        <v>60</v>
      </c>
      <c r="C68" s="16">
        <v>579</v>
      </c>
      <c r="D68" s="16">
        <v>2826.55</v>
      </c>
      <c r="F68" s="16">
        <v>6.29</v>
      </c>
      <c r="G68" s="16">
        <v>2.0099999999999998</v>
      </c>
      <c r="H68" s="38">
        <f t="shared" si="2"/>
        <v>1.2884647361624595</v>
      </c>
      <c r="I68" s="39"/>
      <c r="J68" s="21">
        <f t="shared" si="3"/>
        <v>0.41173515416320244</v>
      </c>
    </row>
    <row r="69" spans="1:10">
      <c r="A69" s="16" t="s">
        <v>71</v>
      </c>
      <c r="B69" s="16">
        <v>16</v>
      </c>
      <c r="C69" s="16">
        <v>55.6</v>
      </c>
      <c r="D69" s="16">
        <v>708.5</v>
      </c>
      <c r="F69" s="16">
        <v>0</v>
      </c>
      <c r="G69" s="16">
        <v>2.0099999999999998</v>
      </c>
      <c r="H69" s="38">
        <v>0</v>
      </c>
      <c r="I69" s="39"/>
      <c r="J69" s="21">
        <f t="shared" si="3"/>
        <v>0.15773606210303456</v>
      </c>
    </row>
    <row r="70" spans="1:10">
      <c r="A70" s="16" t="s">
        <v>72</v>
      </c>
      <c r="B70" s="16">
        <v>16</v>
      </c>
      <c r="C70" s="16">
        <v>58</v>
      </c>
      <c r="D70" s="16">
        <v>723.6</v>
      </c>
      <c r="F70" s="16">
        <v>0</v>
      </c>
      <c r="G70" s="16">
        <v>2.0099999999999998</v>
      </c>
      <c r="H70" s="38">
        <v>0</v>
      </c>
      <c r="I70" s="39"/>
      <c r="J70" s="21">
        <f t="shared" si="3"/>
        <v>0.16111111111111109</v>
      </c>
    </row>
    <row r="71" spans="1:10">
      <c r="A71" s="16" t="s">
        <v>73</v>
      </c>
      <c r="B71" s="16">
        <v>16</v>
      </c>
      <c r="C71" s="16">
        <v>78.400000000000006</v>
      </c>
      <c r="D71" s="16">
        <v>599</v>
      </c>
      <c r="F71" s="16">
        <v>0</v>
      </c>
      <c r="G71" s="16">
        <v>2.0099999999999998</v>
      </c>
      <c r="H71" s="38">
        <v>0</v>
      </c>
      <c r="I71" s="39"/>
      <c r="J71" s="21">
        <f t="shared" si="3"/>
        <v>0.26307846410684477</v>
      </c>
    </row>
    <row r="72" spans="1:10">
      <c r="A72" s="16" t="s">
        <v>74</v>
      </c>
      <c r="B72" s="16">
        <v>16</v>
      </c>
      <c r="C72" s="16">
        <v>51.6</v>
      </c>
      <c r="D72" s="16">
        <v>725.1</v>
      </c>
      <c r="F72" s="16">
        <v>0</v>
      </c>
      <c r="G72" s="16">
        <v>2.0099999999999998</v>
      </c>
      <c r="H72" s="38">
        <v>0</v>
      </c>
      <c r="I72" s="39"/>
      <c r="J72" s="21">
        <f t="shared" si="3"/>
        <v>0.14303682250724037</v>
      </c>
    </row>
    <row r="73" spans="1:10">
      <c r="A73" s="16" t="s">
        <v>75</v>
      </c>
      <c r="B73" s="16">
        <v>16</v>
      </c>
      <c r="C73" s="16">
        <v>69.599999999999994</v>
      </c>
      <c r="D73" s="16">
        <v>593.20000000000005</v>
      </c>
      <c r="F73" s="16">
        <v>0</v>
      </c>
      <c r="G73" s="16">
        <v>2.0099999999999998</v>
      </c>
      <c r="H73" s="38">
        <v>0</v>
      </c>
      <c r="I73" s="39"/>
      <c r="J73" s="21">
        <f t="shared" si="3"/>
        <v>0.23583277140930542</v>
      </c>
    </row>
    <row r="74" spans="1:10">
      <c r="A74" s="16" t="s">
        <v>76</v>
      </c>
      <c r="B74" s="16">
        <v>18</v>
      </c>
      <c r="C74" s="16">
        <v>61.8</v>
      </c>
      <c r="D74" s="16">
        <v>903.4</v>
      </c>
      <c r="F74" s="16">
        <v>0</v>
      </c>
      <c r="G74" s="16">
        <v>2.0099999999999998</v>
      </c>
      <c r="H74" s="38">
        <v>0</v>
      </c>
      <c r="I74" s="39"/>
      <c r="J74" s="21">
        <f t="shared" si="3"/>
        <v>0.13750055346468892</v>
      </c>
    </row>
    <row r="75" spans="1:10">
      <c r="A75" s="16" t="s">
        <v>77</v>
      </c>
      <c r="B75" s="16">
        <v>8</v>
      </c>
      <c r="C75" s="16">
        <v>26</v>
      </c>
      <c r="D75" s="16">
        <v>329.5</v>
      </c>
      <c r="F75" s="16">
        <v>0</v>
      </c>
      <c r="G75" s="16">
        <v>2.0099999999999998</v>
      </c>
      <c r="H75" s="38">
        <v>0</v>
      </c>
      <c r="I75" s="39"/>
      <c r="J75" s="21">
        <f t="shared" si="3"/>
        <v>0.15860394537177538</v>
      </c>
    </row>
    <row r="76" spans="1:10">
      <c r="A76" s="16" t="s">
        <v>78</v>
      </c>
      <c r="B76" s="16">
        <v>8</v>
      </c>
      <c r="C76" s="16">
        <v>26</v>
      </c>
      <c r="D76" s="16">
        <v>332.1</v>
      </c>
      <c r="F76" s="16">
        <v>0</v>
      </c>
      <c r="G76" s="16">
        <v>2.0099999999999998</v>
      </c>
      <c r="H76" s="38">
        <v>0</v>
      </c>
      <c r="I76" s="39"/>
      <c r="J76" s="21">
        <f t="shared" si="3"/>
        <v>0.15736224028906953</v>
      </c>
    </row>
    <row r="77" spans="1:10">
      <c r="A77" s="16" t="s">
        <v>79</v>
      </c>
      <c r="B77" s="16">
        <v>12</v>
      </c>
      <c r="C77" s="16">
        <v>65.400000000000006</v>
      </c>
      <c r="D77" s="16">
        <v>472</v>
      </c>
      <c r="F77" s="16">
        <v>0</v>
      </c>
      <c r="G77" s="16">
        <v>2.0099999999999998</v>
      </c>
      <c r="H77" s="38">
        <v>0</v>
      </c>
      <c r="I77" s="39"/>
      <c r="J77" s="21">
        <f t="shared" si="3"/>
        <v>0.27850423728813561</v>
      </c>
    </row>
    <row r="78" spans="1:10">
      <c r="A78" s="16" t="s">
        <v>80</v>
      </c>
      <c r="B78" s="16">
        <v>12</v>
      </c>
      <c r="C78" s="16">
        <v>65.400000000000006</v>
      </c>
      <c r="D78" s="16">
        <v>478.4</v>
      </c>
      <c r="F78" s="16">
        <v>0</v>
      </c>
      <c r="G78" s="16">
        <v>2.0099999999999998</v>
      </c>
      <c r="H78" s="38">
        <v>0</v>
      </c>
      <c r="I78" s="39"/>
      <c r="J78" s="21">
        <f t="shared" si="3"/>
        <v>0.2747784280936455</v>
      </c>
    </row>
    <row r="79" spans="1:10">
      <c r="A79" s="16" t="s">
        <v>81</v>
      </c>
      <c r="B79" s="16">
        <v>16</v>
      </c>
      <c r="C79" s="16">
        <v>65.400000000000006</v>
      </c>
      <c r="D79" s="16">
        <v>447.5</v>
      </c>
      <c r="F79" s="16">
        <v>0</v>
      </c>
      <c r="G79" s="16">
        <v>2.0099999999999998</v>
      </c>
      <c r="H79" s="38">
        <v>0</v>
      </c>
      <c r="I79" s="39"/>
      <c r="J79" s="21">
        <f t="shared" si="3"/>
        <v>0.29375195530726261</v>
      </c>
    </row>
    <row r="80" spans="1:10">
      <c r="A80" s="16" t="s">
        <v>82</v>
      </c>
      <c r="B80" s="16">
        <v>22</v>
      </c>
      <c r="C80" s="16">
        <v>76.900000000000006</v>
      </c>
      <c r="D80" s="16">
        <v>874.5</v>
      </c>
      <c r="F80" s="16">
        <v>0</v>
      </c>
      <c r="G80" s="16">
        <v>2.0099999999999998</v>
      </c>
      <c r="H80" s="38">
        <v>0</v>
      </c>
      <c r="I80" s="39"/>
      <c r="J80" s="21">
        <f t="shared" si="3"/>
        <v>0.17675128644939964</v>
      </c>
    </row>
    <row r="81" spans="1:10">
      <c r="A81" s="16" t="s">
        <v>83</v>
      </c>
      <c r="B81" s="16">
        <v>22</v>
      </c>
      <c r="C81" s="16">
        <v>95.3</v>
      </c>
      <c r="D81" s="16">
        <v>886</v>
      </c>
      <c r="F81" s="16">
        <v>0</v>
      </c>
      <c r="G81" s="16">
        <v>2.0099999999999998</v>
      </c>
      <c r="H81" s="38">
        <v>0</v>
      </c>
      <c r="I81" s="39"/>
      <c r="J81" s="21">
        <f t="shared" si="3"/>
        <v>0.21619977426636566</v>
      </c>
    </row>
    <row r="82" spans="1:10">
      <c r="A82" s="16" t="s">
        <v>84</v>
      </c>
      <c r="B82" s="16">
        <v>22</v>
      </c>
      <c r="C82" s="16">
        <v>95.3</v>
      </c>
      <c r="D82" s="16">
        <v>891.8</v>
      </c>
      <c r="F82" s="16">
        <v>0</v>
      </c>
      <c r="G82" s="16">
        <v>2.0099999999999998</v>
      </c>
      <c r="H82" s="38">
        <v>0</v>
      </c>
      <c r="I82" s="39"/>
      <c r="J82" s="21">
        <f t="shared" si="3"/>
        <v>0.21479367571204303</v>
      </c>
    </row>
    <row r="83" spans="1:10">
      <c r="A83" s="16" t="s">
        <v>85</v>
      </c>
      <c r="B83" s="16">
        <v>22</v>
      </c>
      <c r="C83" s="16">
        <v>92.7</v>
      </c>
      <c r="D83" s="16">
        <v>887.3</v>
      </c>
      <c r="F83" s="16">
        <v>0</v>
      </c>
      <c r="G83" s="16">
        <v>2.0099999999999998</v>
      </c>
      <c r="H83" s="38">
        <v>0</v>
      </c>
      <c r="I83" s="39"/>
      <c r="J83" s="21">
        <f t="shared" si="3"/>
        <v>0.20999323791276908</v>
      </c>
    </row>
    <row r="84" spans="1:10">
      <c r="A84" s="16" t="s">
        <v>86</v>
      </c>
      <c r="B84" s="16">
        <v>22</v>
      </c>
      <c r="C84" s="16">
        <v>95.3</v>
      </c>
      <c r="D84" s="16">
        <v>900.8</v>
      </c>
      <c r="F84" s="16">
        <v>0</v>
      </c>
      <c r="G84" s="16">
        <v>2.0099999999999998</v>
      </c>
      <c r="H84" s="38">
        <v>0</v>
      </c>
      <c r="I84" s="39"/>
      <c r="J84" s="21">
        <f t="shared" si="3"/>
        <v>0.21264764653641205</v>
      </c>
    </row>
    <row r="85" spans="1:10">
      <c r="A85" s="16" t="s">
        <v>87</v>
      </c>
      <c r="B85" s="16">
        <v>22</v>
      </c>
      <c r="C85" s="16">
        <v>95.3</v>
      </c>
      <c r="D85" s="16">
        <v>887.9</v>
      </c>
      <c r="F85" s="16">
        <v>0</v>
      </c>
      <c r="G85" s="16">
        <v>2.0099999999999998</v>
      </c>
      <c r="H85" s="38">
        <v>0</v>
      </c>
      <c r="I85" s="39"/>
      <c r="J85" s="21">
        <f t="shared" si="3"/>
        <v>0.21573713255997293</v>
      </c>
    </row>
    <row r="86" spans="1:10">
      <c r="A86" s="16" t="s">
        <v>88</v>
      </c>
      <c r="B86" s="16">
        <v>22</v>
      </c>
      <c r="C86" s="16">
        <v>95.3</v>
      </c>
      <c r="D86" s="16">
        <v>885.7</v>
      </c>
      <c r="F86" s="16">
        <v>0</v>
      </c>
      <c r="G86" s="16">
        <v>2.0099999999999998</v>
      </c>
      <c r="H86" s="38">
        <v>0</v>
      </c>
      <c r="I86" s="39"/>
      <c r="J86" s="21">
        <f t="shared" si="3"/>
        <v>0.21627300440329678</v>
      </c>
    </row>
    <row r="87" spans="1:10">
      <c r="A87" s="16" t="s">
        <v>89</v>
      </c>
      <c r="B87" s="16">
        <v>22</v>
      </c>
      <c r="C87" s="16">
        <v>95.3</v>
      </c>
      <c r="D87" s="16">
        <v>898.3</v>
      </c>
      <c r="F87" s="16">
        <v>0</v>
      </c>
      <c r="G87" s="16">
        <v>2.0099999999999998</v>
      </c>
      <c r="H87" s="38">
        <v>0</v>
      </c>
      <c r="I87" s="39"/>
      <c r="J87" s="21">
        <f t="shared" si="3"/>
        <v>0.21323945229878657</v>
      </c>
    </row>
    <row r="88" spans="1:10">
      <c r="A88" s="16" t="s">
        <v>90</v>
      </c>
      <c r="B88" s="16">
        <v>22</v>
      </c>
      <c r="C88" s="16">
        <v>64.599999999999994</v>
      </c>
      <c r="D88" s="16">
        <v>885.8</v>
      </c>
      <c r="F88" s="16">
        <v>0</v>
      </c>
      <c r="G88" s="16">
        <v>2.0099999999999998</v>
      </c>
      <c r="H88" s="38">
        <v>0</v>
      </c>
      <c r="I88" s="39"/>
      <c r="J88" s="21">
        <f t="shared" si="3"/>
        <v>0.14658613682546848</v>
      </c>
    </row>
    <row r="89" spans="1:10">
      <c r="A89" s="16" t="s">
        <v>91</v>
      </c>
      <c r="B89" s="16">
        <v>22</v>
      </c>
      <c r="C89" s="16">
        <v>94.6</v>
      </c>
      <c r="D89" s="16">
        <v>894.2</v>
      </c>
      <c r="F89" s="16">
        <v>0</v>
      </c>
      <c r="G89" s="16">
        <v>2.0099999999999998</v>
      </c>
      <c r="H89" s="38">
        <v>0</v>
      </c>
      <c r="I89" s="39"/>
      <c r="J89" s="21">
        <f t="shared" si="3"/>
        <v>0.21264370386938039</v>
      </c>
    </row>
    <row r="90" spans="1:10">
      <c r="A90" s="16" t="s">
        <v>92</v>
      </c>
      <c r="B90" s="16">
        <v>27</v>
      </c>
      <c r="C90" s="16">
        <v>144.9</v>
      </c>
      <c r="D90" s="16">
        <v>1502.9</v>
      </c>
      <c r="F90" s="16">
        <v>0</v>
      </c>
      <c r="G90" s="16">
        <v>2.0099999999999998</v>
      </c>
      <c r="H90" s="38">
        <v>0</v>
      </c>
      <c r="I90" s="39"/>
      <c r="J90" s="21">
        <f t="shared" si="3"/>
        <v>0.19379133674895199</v>
      </c>
    </row>
    <row r="91" spans="1:10">
      <c r="A91" s="16" t="s">
        <v>93</v>
      </c>
      <c r="B91" s="16">
        <v>18</v>
      </c>
      <c r="C91" s="16">
        <v>67.8</v>
      </c>
      <c r="D91" s="16">
        <v>912.2</v>
      </c>
      <c r="F91" s="16">
        <v>0</v>
      </c>
      <c r="G91" s="16">
        <v>2.0099999999999998</v>
      </c>
      <c r="H91" s="38">
        <v>0</v>
      </c>
      <c r="I91" s="39"/>
      <c r="J91" s="21">
        <f t="shared" si="3"/>
        <v>0.14939486954615214</v>
      </c>
    </row>
    <row r="92" spans="1:10">
      <c r="A92" s="16" t="s">
        <v>94</v>
      </c>
      <c r="B92" s="16">
        <v>27</v>
      </c>
      <c r="C92" s="16">
        <v>144.9</v>
      </c>
      <c r="D92" s="16">
        <v>933.9</v>
      </c>
      <c r="F92" s="16">
        <v>6.29</v>
      </c>
      <c r="G92" s="16">
        <v>2.0099999999999998</v>
      </c>
      <c r="H92" s="38">
        <f>F92*C92/D92</f>
        <v>0.97592997108898172</v>
      </c>
      <c r="I92" s="39"/>
      <c r="J92" s="21">
        <f t="shared" si="3"/>
        <v>0.31186315451333119</v>
      </c>
    </row>
    <row r="93" spans="1:10">
      <c r="A93" s="16" t="s">
        <v>95</v>
      </c>
      <c r="B93" s="16">
        <v>18</v>
      </c>
      <c r="C93" s="16">
        <v>67.8</v>
      </c>
      <c r="D93" s="16">
        <v>1546.4</v>
      </c>
      <c r="F93" s="16">
        <v>0</v>
      </c>
      <c r="G93" s="16">
        <v>2.0099999999999998</v>
      </c>
      <c r="H93" s="38">
        <v>0</v>
      </c>
      <c r="I93" s="39"/>
      <c r="J93" s="21">
        <f t="shared" si="3"/>
        <v>8.8125969994826678E-2</v>
      </c>
    </row>
    <row r="94" spans="1:10">
      <c r="A94" s="16" t="s">
        <v>96</v>
      </c>
      <c r="B94" s="16">
        <v>27</v>
      </c>
      <c r="C94" s="16">
        <v>173.7</v>
      </c>
      <c r="D94" s="16">
        <v>1313.4</v>
      </c>
      <c r="F94" s="16">
        <v>0</v>
      </c>
      <c r="G94" s="16">
        <v>2.0099999999999998</v>
      </c>
      <c r="H94" s="38">
        <v>0</v>
      </c>
      <c r="I94" s="39"/>
      <c r="J94" s="21">
        <f t="shared" si="3"/>
        <v>0.26582686158063035</v>
      </c>
    </row>
    <row r="95" spans="1:10">
      <c r="A95" s="16" t="s">
        <v>97</v>
      </c>
      <c r="B95" s="16">
        <v>27</v>
      </c>
      <c r="C95" s="16">
        <v>173.7</v>
      </c>
      <c r="D95" s="16">
        <v>1491.5</v>
      </c>
      <c r="F95" s="16">
        <v>0</v>
      </c>
      <c r="G95" s="16">
        <v>2.0099999999999998</v>
      </c>
      <c r="H95" s="38">
        <v>0</v>
      </c>
      <c r="I95" s="39"/>
      <c r="J95" s="21">
        <f t="shared" si="3"/>
        <v>0.2340844787127053</v>
      </c>
    </row>
    <row r="96" spans="1:10">
      <c r="A96" s="16" t="s">
        <v>98</v>
      </c>
      <c r="B96" s="16">
        <v>27</v>
      </c>
      <c r="C96" s="16">
        <v>144.9</v>
      </c>
      <c r="D96" s="16">
        <v>1516</v>
      </c>
      <c r="F96" s="16">
        <v>6.29</v>
      </c>
      <c r="G96" s="16">
        <v>2.0099999999999998</v>
      </c>
      <c r="H96" s="38">
        <f>F96*C96/D96</f>
        <v>0.60120118733509242</v>
      </c>
      <c r="I96" s="39"/>
      <c r="J96" s="21">
        <f t="shared" si="3"/>
        <v>0.19211675461741423</v>
      </c>
    </row>
    <row r="97" spans="1:10">
      <c r="A97" s="16" t="s">
        <v>99</v>
      </c>
      <c r="B97" s="16">
        <v>30</v>
      </c>
      <c r="C97" s="16">
        <v>454.3</v>
      </c>
      <c r="D97" s="16">
        <v>1444</v>
      </c>
      <c r="F97" s="16">
        <v>0</v>
      </c>
      <c r="G97" s="16">
        <v>2.0099999999999998</v>
      </c>
      <c r="H97" s="38">
        <v>0</v>
      </c>
      <c r="I97" s="39"/>
      <c r="J97" s="21">
        <f t="shared" si="3"/>
        <v>0.63237049861495842</v>
      </c>
    </row>
    <row r="98" spans="1:10">
      <c r="A98" s="16" t="s">
        <v>100</v>
      </c>
      <c r="B98" s="16">
        <v>12</v>
      </c>
      <c r="C98" s="16">
        <v>65.400000000000006</v>
      </c>
      <c r="D98" s="16">
        <v>468</v>
      </c>
      <c r="F98" s="16">
        <v>0</v>
      </c>
      <c r="G98" s="16">
        <v>2.0099999999999998</v>
      </c>
      <c r="H98" s="38">
        <v>0</v>
      </c>
      <c r="I98" s="39"/>
      <c r="J98" s="21">
        <f t="shared" si="3"/>
        <v>0.2808846153846154</v>
      </c>
    </row>
    <row r="99" spans="1:10">
      <c r="A99" s="16" t="s">
        <v>101</v>
      </c>
      <c r="B99" s="16">
        <v>18</v>
      </c>
      <c r="C99" s="16">
        <v>66</v>
      </c>
      <c r="D99" s="16">
        <v>472</v>
      </c>
      <c r="F99" s="16">
        <v>0</v>
      </c>
      <c r="G99" s="16">
        <v>2.0099999999999998</v>
      </c>
      <c r="H99" s="38">
        <v>0</v>
      </c>
      <c r="I99" s="39"/>
      <c r="J99" s="21">
        <f t="shared" si="3"/>
        <v>0.28105932203389827</v>
      </c>
    </row>
    <row r="100" spans="1:10">
      <c r="A100" s="16" t="s">
        <v>102</v>
      </c>
      <c r="B100" s="16">
        <v>18</v>
      </c>
      <c r="C100" s="16">
        <v>65.400000000000006</v>
      </c>
      <c r="D100" s="16">
        <v>789.6</v>
      </c>
      <c r="F100" s="16">
        <v>0</v>
      </c>
      <c r="G100" s="16">
        <v>2.0099999999999998</v>
      </c>
      <c r="H100" s="38">
        <v>0</v>
      </c>
      <c r="I100" s="39"/>
      <c r="J100" s="21">
        <f t="shared" si="3"/>
        <v>0.16648176291793312</v>
      </c>
    </row>
    <row r="101" spans="1:10">
      <c r="A101" s="16" t="s">
        <v>103</v>
      </c>
      <c r="B101" s="16">
        <v>12</v>
      </c>
      <c r="C101" s="16">
        <v>65.400000000000006</v>
      </c>
      <c r="D101" s="16">
        <v>475.2</v>
      </c>
      <c r="F101" s="16">
        <v>0</v>
      </c>
      <c r="G101" s="16">
        <v>2.0099999999999998</v>
      </c>
      <c r="H101" s="38">
        <v>0</v>
      </c>
      <c r="I101" s="39"/>
      <c r="J101" s="21">
        <f t="shared" si="3"/>
        <v>0.27662878787878792</v>
      </c>
    </row>
    <row r="102" spans="1:10">
      <c r="A102" s="16" t="s">
        <v>104</v>
      </c>
      <c r="B102" s="16">
        <v>12</v>
      </c>
      <c r="C102" s="16">
        <v>140.1</v>
      </c>
      <c r="D102" s="16">
        <v>510.7</v>
      </c>
      <c r="F102" s="16">
        <v>0</v>
      </c>
      <c r="G102" s="16">
        <v>2.0099999999999998</v>
      </c>
      <c r="H102" s="38">
        <v>0</v>
      </c>
      <c r="I102" s="39"/>
      <c r="J102" s="21">
        <f t="shared" si="3"/>
        <v>0.55140199725866446</v>
      </c>
    </row>
    <row r="103" spans="1:10">
      <c r="A103" s="16" t="s">
        <v>105</v>
      </c>
      <c r="B103" s="16">
        <v>887</v>
      </c>
      <c r="C103" s="16">
        <v>5215.1000000000004</v>
      </c>
      <c r="D103" s="16">
        <v>40556.75</v>
      </c>
      <c r="F103" s="16">
        <v>0</v>
      </c>
      <c r="G103" s="16">
        <v>2.0099999999999998</v>
      </c>
      <c r="H103" s="38">
        <v>0</v>
      </c>
      <c r="I103" s="39"/>
      <c r="J103" s="21">
        <f t="shared" si="3"/>
        <v>0.25846131655026594</v>
      </c>
    </row>
    <row r="105" spans="1:10">
      <c r="A105" t="s">
        <v>112</v>
      </c>
      <c r="F105" t="s">
        <v>113</v>
      </c>
    </row>
  </sheetData>
  <mergeCells count="91">
    <mergeCell ref="B17:E17"/>
    <mergeCell ref="F17:I17"/>
    <mergeCell ref="B18:E18"/>
    <mergeCell ref="F18:I18"/>
    <mergeCell ref="A6:I6"/>
    <mergeCell ref="A7:I7"/>
    <mergeCell ref="B15:I15"/>
    <mergeCell ref="B16:E16"/>
    <mergeCell ref="F16:I16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102:I102"/>
    <mergeCell ref="H103:I103"/>
    <mergeCell ref="H97:I97"/>
    <mergeCell ref="H98:I98"/>
    <mergeCell ref="H99:I99"/>
    <mergeCell ref="H100:I100"/>
    <mergeCell ref="H101:I10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Ком. услуги</vt:lpstr>
      <vt:lpstr>общедомовые нужды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2014-12-24T03:30:31Z</cp:lastPrinted>
  <dcterms:created xsi:type="dcterms:W3CDTF">2012-07-02T06:25:56Z</dcterms:created>
  <dcterms:modified xsi:type="dcterms:W3CDTF">2014-12-26T03:25:04Z</dcterms:modified>
</cp:coreProperties>
</file>